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esktop\TARYBOS SPRENDIMAI\2025 m biudzetas\2025 m pristatymas gyventojams\"/>
    </mc:Choice>
  </mc:AlternateContent>
  <xr:revisionPtr revIDLastSave="0" documentId="13_ncr:1_{FDD0366A-10D2-4FEB-A0A7-A4F7DE36F282}" xr6:coauthVersionLast="47" xr6:coauthVersionMax="47" xr10:uidLastSave="{00000000-0000-0000-0000-000000000000}"/>
  <bookViews>
    <workbookView xWindow="-103" yWindow="-103" windowWidth="29692" windowHeight="11949" xr2:uid="{00000000-000D-0000-FFFF-FFFF00000000}"/>
  </bookViews>
  <sheets>
    <sheet name="1.1 priedas tukst. eur.   (2)" sheetId="17" r:id="rId1"/>
    <sheet name="1.1 priedas tukst. eur.  2025-2" sheetId="15" r:id="rId2"/>
    <sheet name="Lapas1" sheetId="16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7" i="15" l="1"/>
  <c r="P26" i="15"/>
  <c r="P25" i="15"/>
  <c r="P24" i="15"/>
  <c r="P23" i="15"/>
  <c r="P22" i="15"/>
  <c r="P21" i="15"/>
  <c r="P20" i="15"/>
  <c r="P19" i="15"/>
  <c r="P18" i="15"/>
  <c r="P17" i="15"/>
  <c r="P16" i="15"/>
  <c r="P15" i="15"/>
  <c r="P14" i="15"/>
  <c r="P13" i="15"/>
  <c r="P12" i="15"/>
  <c r="P11" i="15"/>
  <c r="P10" i="15"/>
  <c r="P9" i="15"/>
  <c r="O27" i="15"/>
  <c r="O26" i="15"/>
  <c r="O25" i="15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F27" i="15"/>
  <c r="E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4" i="15"/>
  <c r="C13" i="15"/>
  <c r="C12" i="15"/>
  <c r="C11" i="15"/>
  <c r="C10" i="15"/>
  <c r="C9" i="15"/>
  <c r="C27" i="15" l="1"/>
  <c r="D27" i="15"/>
  <c r="E28" i="15" s="1"/>
  <c r="H16" i="15"/>
  <c r="J27" i="15" l="1"/>
  <c r="I27" i="15"/>
  <c r="H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X27" i="15"/>
  <c r="W27" i="15"/>
  <c r="V27" i="15"/>
  <c r="U26" i="15"/>
  <c r="U25" i="15"/>
  <c r="U24" i="15"/>
  <c r="U23" i="15"/>
  <c r="U22" i="15"/>
  <c r="U21" i="15"/>
  <c r="U20" i="15"/>
  <c r="U19" i="15"/>
  <c r="U18" i="15"/>
  <c r="U17" i="15"/>
  <c r="U16" i="15"/>
  <c r="U15" i="15"/>
  <c r="U14" i="15"/>
  <c r="U13" i="15"/>
  <c r="U12" i="15"/>
  <c r="U11" i="15"/>
  <c r="U10" i="15"/>
  <c r="U9" i="15"/>
  <c r="T27" i="15"/>
  <c r="S27" i="15"/>
  <c r="R27" i="15"/>
  <c r="Q26" i="15"/>
  <c r="Q25" i="15"/>
  <c r="Q24" i="15"/>
  <c r="Q23" i="15"/>
  <c r="Q22" i="15"/>
  <c r="Q21" i="15"/>
  <c r="Q20" i="15"/>
  <c r="Q19" i="15"/>
  <c r="Q18" i="15"/>
  <c r="Q17" i="15"/>
  <c r="Q16" i="15"/>
  <c r="Q15" i="15"/>
  <c r="Q14" i="15"/>
  <c r="Q13" i="15"/>
  <c r="Q12" i="15"/>
  <c r="Q11" i="15"/>
  <c r="Q10" i="15"/>
  <c r="Q9" i="15"/>
  <c r="F27" i="17"/>
  <c r="E27" i="17"/>
  <c r="D27" i="17"/>
  <c r="E28" i="17" s="1"/>
  <c r="C26" i="17"/>
  <c r="B26" i="17"/>
  <c r="C25" i="17"/>
  <c r="B25" i="17"/>
  <c r="C24" i="17"/>
  <c r="B24" i="17"/>
  <c r="C23" i="17"/>
  <c r="B23" i="17"/>
  <c r="C22" i="17"/>
  <c r="B22" i="17"/>
  <c r="C21" i="17"/>
  <c r="B21" i="17"/>
  <c r="C20" i="17"/>
  <c r="B20" i="17"/>
  <c r="C19" i="17"/>
  <c r="B19" i="17"/>
  <c r="C18" i="17"/>
  <c r="B18" i="17"/>
  <c r="C17" i="17"/>
  <c r="B17" i="17"/>
  <c r="C16" i="17"/>
  <c r="B16" i="17"/>
  <c r="C15" i="17"/>
  <c r="B15" i="17"/>
  <c r="C14" i="17"/>
  <c r="B14" i="17"/>
  <c r="C13" i="17"/>
  <c r="B13" i="17"/>
  <c r="C12" i="17"/>
  <c r="B12" i="17"/>
  <c r="C11" i="17"/>
  <c r="B11" i="17"/>
  <c r="C10" i="17"/>
  <c r="B10" i="17"/>
  <c r="C9" i="17"/>
  <c r="C27" i="17" s="1"/>
  <c r="B9" i="17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S28" i="15" l="1"/>
  <c r="I28" i="15"/>
  <c r="G27" i="15"/>
  <c r="W28" i="15"/>
  <c r="U27" i="15"/>
  <c r="Q27" i="15"/>
  <c r="N27" i="15" l="1"/>
  <c r="M27" i="15"/>
  <c r="L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4" i="15"/>
  <c r="K13" i="15"/>
  <c r="K12" i="15"/>
  <c r="K11" i="15"/>
  <c r="K10" i="15"/>
  <c r="K9" i="15"/>
  <c r="K27" i="15" l="1"/>
  <c r="M28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Vartotojas</author>
  </authors>
  <commentList>
    <comment ref="M20" authorId="0" shapeId="0" xr:uid="{E0F0CFAA-8361-42F2-9A8A-5D8FE159D2A8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renginiai, koncertai (mokami)</t>
        </r>
      </text>
    </comment>
  </commentList>
</comments>
</file>

<file path=xl/sharedStrings.xml><?xml version="1.0" encoding="utf-8"?>
<sst xmlns="http://schemas.openxmlformats.org/spreadsheetml/2006/main" count="44" uniqueCount="21">
  <si>
    <t>Eil. Nr.</t>
  </si>
  <si>
    <t>IŠ VISO</t>
  </si>
  <si>
    <t>Visagino savivaldybės tarybos</t>
  </si>
  <si>
    <t xml:space="preserve">Įmokos už išlaikymą švietimo, socialinės apsaugos ir kitose įstaigose </t>
  </si>
  <si>
    <t xml:space="preserve">Iš viso </t>
  </si>
  <si>
    <t>Pajamos už   paslaugas</t>
  </si>
  <si>
    <t>Įstaigos pavadinimas</t>
  </si>
  <si>
    <t>1.1 priedas</t>
  </si>
  <si>
    <t>Pajamos už ilgalaikio ir trumpalaikio materialiojo turto  nuomą</t>
  </si>
  <si>
    <t>Patvirtintas ataskaitinio laikotarpio pajamų planas</t>
  </si>
  <si>
    <t xml:space="preserve">2025 m. vasario  d. sprendimo Nr. TS- </t>
  </si>
  <si>
    <t>Visagino savivaldybės 2025 metų biudžetinių įstaigų pajamų įmokos į savivaldybės biudžetą,  išdėstytos 1 priede, pagal asignavimų valdytojus</t>
  </si>
  <si>
    <t xml:space="preserve"> 2025 m. patvirtintas ataskaitinio laikotarpio pajamų planas</t>
  </si>
  <si>
    <t xml:space="preserve"> 2026 m. patvirtintas ataskaitinio laikotarpio pajamų planas</t>
  </si>
  <si>
    <t xml:space="preserve"> 2027 m. patvirtintas ataskaitinio laikotarpio pajamų planas</t>
  </si>
  <si>
    <t>2024 patikslintas planas</t>
  </si>
  <si>
    <t>2024 patvirtintas planas</t>
  </si>
  <si>
    <t>2025 m. palyginimas su 2024 m. patikslintu planu</t>
  </si>
  <si>
    <t>2025 m. palyginimas su 2024 m. (proc.)</t>
  </si>
  <si>
    <t xml:space="preserve">Palyginimas 2025 m. su 2024 </t>
  </si>
  <si>
    <t>Visagino savivaldybės 2025 -2027 metų biudžetinių įstaigų pajamų įmokos į savivaldybės biudžetą pagal asignavimų valdytojus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</si>
</sst>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0.000"/>
  </numFmts>
  <fonts count="13" x14ac:knownFonts="1">
    <font>
      <sz val="10"/>
      <name val="Arial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>
      <protection locked="0"/>
    </xf>
    <xf numFmtId="0" fontId="1" fillId="0" borderId="0">
      <protection locked="0"/>
    </xf>
    <xf numFmtId="164" fontId="2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/>
    <xf numFmtId="165" fontId="6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65" fontId="6" fillId="0" borderId="7" xfId="0" applyNumberFormat="1" applyFont="1" applyBorder="1" applyAlignment="1">
      <alignment horizontal="center" vertical="center" textRotation="90" wrapText="1"/>
    </xf>
    <xf numFmtId="165" fontId="6" fillId="0" borderId="8" xfId="0" applyNumberFormat="1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14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 applyAlignment="1">
      <alignment wrapText="1"/>
    </xf>
    <xf numFmtId="165" fontId="3" fillId="0" borderId="0" xfId="0" applyNumberFormat="1" applyFont="1"/>
    <xf numFmtId="165" fontId="3" fillId="0" borderId="4" xfId="0" applyNumberFormat="1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0" fontId="3" fillId="0" borderId="5" xfId="0" applyFont="1" applyBorder="1"/>
    <xf numFmtId="165" fontId="6" fillId="0" borderId="5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6" fontId="9" fillId="0" borderId="9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66" fontId="9" fillId="0" borderId="16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6" fontId="7" fillId="0" borderId="17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5" fillId="0" borderId="0" xfId="2" applyNumberFormat="1" applyFont="1">
      <protection locked="0"/>
    </xf>
    <xf numFmtId="0" fontId="1" fillId="0" borderId="0" xfId="2">
      <protection locked="0"/>
    </xf>
    <xf numFmtId="0" fontId="7" fillId="0" borderId="0" xfId="0" applyFont="1" applyAlignment="1">
      <alignment horizontal="center" wrapText="1"/>
    </xf>
    <xf numFmtId="166" fontId="9" fillId="0" borderId="1" xfId="0" applyNumberFormat="1" applyFont="1" applyBorder="1" applyAlignment="1">
      <alignment horizontal="center"/>
    </xf>
    <xf numFmtId="166" fontId="9" fillId="0" borderId="26" xfId="0" applyNumberFormat="1" applyFont="1" applyBorder="1" applyAlignment="1">
      <alignment horizontal="center"/>
    </xf>
    <xf numFmtId="166" fontId="9" fillId="0" borderId="2" xfId="0" applyNumberFormat="1" applyFont="1" applyBorder="1" applyAlignment="1">
      <alignment horizontal="center"/>
    </xf>
    <xf numFmtId="166" fontId="9" fillId="0" borderId="2" xfId="4" applyNumberFormat="1" applyFont="1" applyFill="1" applyBorder="1" applyAlignment="1">
      <alignment horizontal="center"/>
    </xf>
    <xf numFmtId="166" fontId="9" fillId="0" borderId="28" xfId="0" applyNumberFormat="1" applyFont="1" applyBorder="1" applyAlignment="1">
      <alignment horizontal="center"/>
    </xf>
    <xf numFmtId="166" fontId="9" fillId="0" borderId="3" xfId="0" applyNumberFormat="1" applyFont="1" applyBorder="1" applyAlignment="1">
      <alignment horizontal="center"/>
    </xf>
    <xf numFmtId="166" fontId="10" fillId="0" borderId="28" xfId="0" applyNumberFormat="1" applyFont="1" applyBorder="1" applyAlignment="1">
      <alignment horizontal="center"/>
    </xf>
    <xf numFmtId="166" fontId="9" fillId="0" borderId="10" xfId="0" applyNumberFormat="1" applyFont="1" applyBorder="1"/>
    <xf numFmtId="166" fontId="9" fillId="0" borderId="11" xfId="0" applyNumberFormat="1" applyFont="1" applyBorder="1"/>
    <xf numFmtId="166" fontId="9" fillId="0" borderId="12" xfId="0" applyNumberFormat="1" applyFont="1" applyBorder="1"/>
    <xf numFmtId="166" fontId="9" fillId="3" borderId="9" xfId="0" applyNumberFormat="1" applyFont="1" applyFill="1" applyBorder="1" applyAlignment="1">
      <alignment horizontal="center"/>
    </xf>
    <xf numFmtId="166" fontId="9" fillId="3" borderId="1" xfId="0" applyNumberFormat="1" applyFont="1" applyFill="1" applyBorder="1" applyAlignment="1">
      <alignment horizontal="center"/>
    </xf>
    <xf numFmtId="166" fontId="9" fillId="3" borderId="25" xfId="0" applyNumberFormat="1" applyFont="1" applyFill="1" applyBorder="1"/>
    <xf numFmtId="166" fontId="9" fillId="3" borderId="26" xfId="0" applyNumberFormat="1" applyFont="1" applyFill="1" applyBorder="1" applyAlignment="1">
      <alignment horizontal="center"/>
    </xf>
    <xf numFmtId="166" fontId="9" fillId="3" borderId="2" xfId="0" applyNumberFormat="1" applyFont="1" applyFill="1" applyBorder="1" applyAlignment="1">
      <alignment horizontal="center"/>
    </xf>
    <xf numFmtId="166" fontId="9" fillId="3" borderId="27" xfId="0" applyNumberFormat="1" applyFont="1" applyFill="1" applyBorder="1"/>
    <xf numFmtId="166" fontId="9" fillId="3" borderId="2" xfId="4" applyNumberFormat="1" applyFont="1" applyFill="1" applyBorder="1" applyAlignment="1">
      <alignment horizontal="center"/>
    </xf>
    <xf numFmtId="166" fontId="9" fillId="3" borderId="28" xfId="0" applyNumberFormat="1" applyFont="1" applyFill="1" applyBorder="1" applyAlignment="1">
      <alignment horizontal="center"/>
    </xf>
    <xf numFmtId="166" fontId="9" fillId="3" borderId="3" xfId="0" applyNumberFormat="1" applyFont="1" applyFill="1" applyBorder="1" applyAlignment="1">
      <alignment horizontal="center"/>
    </xf>
    <xf numFmtId="166" fontId="9" fillId="3" borderId="29" xfId="0" applyNumberFormat="1" applyFont="1" applyFill="1" applyBorder="1"/>
    <xf numFmtId="166" fontId="9" fillId="4" borderId="9" xfId="0" applyNumberFormat="1" applyFont="1" applyFill="1" applyBorder="1" applyAlignment="1">
      <alignment horizontal="center"/>
    </xf>
    <xf numFmtId="166" fontId="9" fillId="4" borderId="1" xfId="0" applyNumberFormat="1" applyFont="1" applyFill="1" applyBorder="1" applyAlignment="1">
      <alignment horizontal="center"/>
    </xf>
    <xf numFmtId="166" fontId="9" fillId="4" borderId="26" xfId="0" applyNumberFormat="1" applyFont="1" applyFill="1" applyBorder="1" applyAlignment="1">
      <alignment horizontal="center"/>
    </xf>
    <xf numFmtId="166" fontId="9" fillId="4" borderId="2" xfId="0" applyNumberFormat="1" applyFont="1" applyFill="1" applyBorder="1" applyAlignment="1">
      <alignment horizontal="center"/>
    </xf>
    <xf numFmtId="166" fontId="9" fillId="4" borderId="2" xfId="4" applyNumberFormat="1" applyFont="1" applyFill="1" applyBorder="1" applyAlignment="1">
      <alignment horizontal="center"/>
    </xf>
    <xf numFmtId="166" fontId="9" fillId="4" borderId="28" xfId="0" applyNumberFormat="1" applyFont="1" applyFill="1" applyBorder="1" applyAlignment="1">
      <alignment horizontal="center"/>
    </xf>
    <xf numFmtId="166" fontId="9" fillId="4" borderId="3" xfId="0" applyNumberFormat="1" applyFont="1" applyFill="1" applyBorder="1" applyAlignment="1">
      <alignment horizontal="center"/>
    </xf>
    <xf numFmtId="165" fontId="6" fillId="0" borderId="31" xfId="0" applyNumberFormat="1" applyFont="1" applyBorder="1" applyAlignment="1">
      <alignment horizontal="center" vertical="center" textRotation="90" wrapText="1"/>
    </xf>
    <xf numFmtId="166" fontId="7" fillId="0" borderId="31" xfId="0" applyNumberFormat="1" applyFont="1" applyBorder="1" applyAlignment="1">
      <alignment horizontal="center"/>
    </xf>
    <xf numFmtId="166" fontId="9" fillId="0" borderId="13" xfId="0" applyNumberFormat="1" applyFont="1" applyBorder="1" applyAlignment="1">
      <alignment horizontal="center"/>
    </xf>
    <xf numFmtId="166" fontId="9" fillId="4" borderId="10" xfId="0" applyNumberFormat="1" applyFont="1" applyFill="1" applyBorder="1"/>
    <xf numFmtId="166" fontId="9" fillId="4" borderId="11" xfId="0" applyNumberFormat="1" applyFont="1" applyFill="1" applyBorder="1"/>
    <xf numFmtId="166" fontId="10" fillId="4" borderId="11" xfId="0" applyNumberFormat="1" applyFont="1" applyFill="1" applyBorder="1"/>
    <xf numFmtId="166" fontId="9" fillId="4" borderId="12" xfId="0" applyNumberFormat="1" applyFont="1" applyFill="1" applyBorder="1"/>
    <xf numFmtId="166" fontId="9" fillId="0" borderId="32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66" fontId="9" fillId="2" borderId="13" xfId="0" applyNumberFormat="1" applyFont="1" applyFill="1" applyBorder="1" applyAlignment="1">
      <alignment horizontal="center"/>
    </xf>
    <xf numFmtId="166" fontId="9" fillId="2" borderId="1" xfId="0" applyNumberFormat="1" applyFont="1" applyFill="1" applyBorder="1" applyAlignment="1">
      <alignment horizontal="center"/>
    </xf>
    <xf numFmtId="166" fontId="9" fillId="2" borderId="10" xfId="0" applyNumberFormat="1" applyFont="1" applyFill="1" applyBorder="1" applyAlignment="1">
      <alignment horizontal="center"/>
    </xf>
    <xf numFmtId="166" fontId="9" fillId="2" borderId="14" xfId="0" applyNumberFormat="1" applyFont="1" applyFill="1" applyBorder="1" applyAlignment="1">
      <alignment horizontal="center"/>
    </xf>
    <xf numFmtId="166" fontId="9" fillId="2" borderId="2" xfId="0" applyNumberFormat="1" applyFont="1" applyFill="1" applyBorder="1" applyAlignment="1">
      <alignment horizontal="center"/>
    </xf>
    <xf numFmtId="166" fontId="9" fillId="2" borderId="11" xfId="0" applyNumberFormat="1" applyFont="1" applyFill="1" applyBorder="1" applyAlignment="1">
      <alignment horizontal="center"/>
    </xf>
    <xf numFmtId="166" fontId="9" fillId="2" borderId="2" xfId="4" applyNumberFormat="1" applyFont="1" applyFill="1" applyBorder="1" applyAlignment="1">
      <alignment horizontal="center"/>
    </xf>
    <xf numFmtId="166" fontId="9" fillId="2" borderId="15" xfId="0" applyNumberFormat="1" applyFont="1" applyFill="1" applyBorder="1" applyAlignment="1">
      <alignment horizontal="center"/>
    </xf>
    <xf numFmtId="166" fontId="9" fillId="2" borderId="3" xfId="0" applyNumberFormat="1" applyFont="1" applyFill="1" applyBorder="1" applyAlignment="1">
      <alignment horizontal="center"/>
    </xf>
    <xf numFmtId="166" fontId="9" fillId="2" borderId="12" xfId="0" applyNumberFormat="1" applyFont="1" applyFill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165" fontId="6" fillId="0" borderId="30" xfId="0" applyNumberFormat="1" applyFont="1" applyBorder="1" applyAlignment="1">
      <alignment horizontal="center" vertical="center" textRotation="90" wrapText="1"/>
    </xf>
    <xf numFmtId="166" fontId="9" fillId="0" borderId="33" xfId="0" applyNumberFormat="1" applyFont="1" applyBorder="1"/>
    <xf numFmtId="10" fontId="9" fillId="0" borderId="33" xfId="0" applyNumberFormat="1" applyFont="1" applyBorder="1"/>
    <xf numFmtId="10" fontId="9" fillId="0" borderId="34" xfId="0" applyNumberFormat="1" applyFont="1" applyBorder="1"/>
    <xf numFmtId="10" fontId="7" fillId="0" borderId="30" xfId="0" applyNumberFormat="1" applyFont="1" applyBorder="1"/>
    <xf numFmtId="0" fontId="7" fillId="0" borderId="0" xfId="0" applyFont="1" applyAlignment="1">
      <alignment horizont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5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3" xr:uid="{00000000-0005-0000-0000-000002000000}"/>
    <cellStyle name="Kablelis" xfId="4" builtinId="3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artotojas\Desktop\Nuo%20Olesios\2025%20m\Pajamos\1.1.%20priedas%20istaigu%20pajamos%20%202021-2027%20versija%202024-31.xlsx" TargetMode="External"/><Relationship Id="rId1" Type="http://schemas.openxmlformats.org/officeDocument/2006/relationships/externalLinkPath" Target="/Users/Vartotojas/Desktop/Nuo%20Olesios/2025%20m/Pajamos/1.1.%20priedas%20istaigu%20pajamos%20%202021-2027%20versija%202024-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 priedas tukst. eur. (FS siul)"/>
      <sheetName val="1 priedas tukst. eur.(BĮ pat)  "/>
    </sheetNames>
    <sheetDataSet>
      <sheetData sheetId="0">
        <row r="12">
          <cell r="B12" t="str">
            <v>Visagino savivaldybės administracija</v>
          </cell>
        </row>
        <row r="13">
          <cell r="B13" t="str">
            <v>Lopšelis-darželis „Auksinis raktelis“</v>
          </cell>
        </row>
        <row r="14">
          <cell r="B14" t="str">
            <v>Lopšelis-darželis „Kūlverstukas“</v>
          </cell>
        </row>
        <row r="15">
          <cell r="B15" t="str">
            <v>Lopšelis-darželis „Gintarėlis“</v>
          </cell>
        </row>
        <row r="16">
          <cell r="B16" t="str">
            <v>Lopšelis-darželis „Ąžuoliukas“</v>
          </cell>
        </row>
        <row r="17">
          <cell r="B17" t="str">
            <v>Lopšelis-darželis „Auksinis gaidelis“</v>
          </cell>
        </row>
        <row r="18">
          <cell r="B18" t="str">
            <v>„Atgimimo“ gimnazija</v>
          </cell>
        </row>
        <row r="19">
          <cell r="B19" t="str">
            <v>Draugystės progimnazija</v>
          </cell>
        </row>
        <row r="20">
          <cell r="B20" t="str">
            <v>„Gerosios vilties“ progimnazija</v>
          </cell>
        </row>
        <row r="21">
          <cell r="B21" t="str">
            <v>„Verdenės“ gimnazija</v>
          </cell>
        </row>
        <row r="22">
          <cell r="B22" t="str">
            <v>„Žiburio“ pagrindinė mokykla</v>
          </cell>
        </row>
        <row r="23">
          <cell r="B23" t="str">
            <v>Kūrybos ir menų akademija</v>
          </cell>
        </row>
        <row r="24">
          <cell r="B24" t="str">
            <v>Švietimo pagalbos tarnyba</v>
          </cell>
        </row>
        <row r="25">
          <cell r="B25" t="str">
            <v>Rekreacijos paslaugų centras</v>
          </cell>
        </row>
        <row r="26">
          <cell r="B26" t="str">
            <v>Viešoji biblioteka</v>
          </cell>
        </row>
        <row r="27">
          <cell r="B27" t="str">
            <v>Kultūros centras</v>
          </cell>
        </row>
        <row r="28">
          <cell r="B28" t="str">
            <v>Socialinių paslaugų centras</v>
          </cell>
        </row>
        <row r="29">
          <cell r="B29" t="str">
            <v>Šeimos ir vaiko gerovės centras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74C0D-AEEE-4F26-9AD3-7B65EB165B57}">
  <dimension ref="A1:F29"/>
  <sheetViews>
    <sheetView tabSelected="1" zoomScale="120" zoomScaleNormal="120" workbookViewId="0">
      <selection activeCell="E20" sqref="E20"/>
    </sheetView>
  </sheetViews>
  <sheetFormatPr defaultColWidth="9.3828125" defaultRowHeight="12.9" x14ac:dyDescent="0.35"/>
  <cols>
    <col min="1" max="1" width="4.61328125" style="1" customWidth="1"/>
    <col min="2" max="2" width="33.3828125" style="1" customWidth="1"/>
    <col min="3" max="3" width="16.53515625" style="1" customWidth="1"/>
    <col min="4" max="4" width="12.3828125" style="3" customWidth="1"/>
    <col min="5" max="5" width="11.61328125" style="3" customWidth="1"/>
    <col min="6" max="6" width="13.53515625" style="3" customWidth="1"/>
    <col min="7" max="16384" width="9.3828125" style="1"/>
  </cols>
  <sheetData>
    <row r="1" spans="1:6" x14ac:dyDescent="0.35">
      <c r="D1" s="2"/>
      <c r="F1" s="2" t="s">
        <v>2</v>
      </c>
    </row>
    <row r="2" spans="1:6" x14ac:dyDescent="0.35">
      <c r="D2" s="2"/>
      <c r="F2" s="2" t="s">
        <v>10</v>
      </c>
    </row>
    <row r="3" spans="1:6" x14ac:dyDescent="0.35">
      <c r="F3" s="27" t="s">
        <v>7</v>
      </c>
    </row>
    <row r="4" spans="1:6" x14ac:dyDescent="0.35">
      <c r="E4" s="27"/>
      <c r="F4" s="28"/>
    </row>
    <row r="5" spans="1:6" ht="28.5" customHeight="1" x14ac:dyDescent="0.35">
      <c r="A5" s="82" t="s">
        <v>11</v>
      </c>
      <c r="B5" s="82"/>
      <c r="C5" s="82"/>
      <c r="D5" s="82"/>
      <c r="E5" s="82"/>
      <c r="F5" s="82"/>
    </row>
    <row r="6" spans="1:6" ht="35.25" customHeight="1" thickBot="1" x14ac:dyDescent="0.4">
      <c r="A6" s="29"/>
      <c r="B6" s="29"/>
      <c r="C6" s="29"/>
      <c r="D6" s="29"/>
      <c r="E6" s="29"/>
      <c r="F6" s="29"/>
    </row>
    <row r="7" spans="1:6" ht="22.3" customHeight="1" thickBot="1" x14ac:dyDescent="0.4">
      <c r="A7" s="83" t="s">
        <v>0</v>
      </c>
      <c r="B7" s="85" t="s">
        <v>6</v>
      </c>
      <c r="C7" s="87" t="s">
        <v>9</v>
      </c>
      <c r="D7" s="88"/>
      <c r="E7" s="88"/>
      <c r="F7" s="89"/>
    </row>
    <row r="8" spans="1:6" ht="119.25" customHeight="1" thickBot="1" x14ac:dyDescent="0.4">
      <c r="A8" s="84"/>
      <c r="B8" s="86"/>
      <c r="C8" s="4" t="s">
        <v>4</v>
      </c>
      <c r="D8" s="5" t="s">
        <v>8</v>
      </c>
      <c r="E8" s="5" t="s">
        <v>5</v>
      </c>
      <c r="F8" s="6" t="s">
        <v>3</v>
      </c>
    </row>
    <row r="9" spans="1:6" ht="23.25" customHeight="1" x14ac:dyDescent="0.35">
      <c r="A9" s="7">
        <v>1</v>
      </c>
      <c r="B9" s="8" t="str">
        <f>'[1]1 priedas tukst. eur. (FS siul)'!B12</f>
        <v>Visagino savivaldybės administracija</v>
      </c>
      <c r="C9" s="19">
        <f>SUM(D9:F9)</f>
        <v>162</v>
      </c>
      <c r="D9" s="19">
        <v>160</v>
      </c>
      <c r="E9" s="30">
        <v>2</v>
      </c>
      <c r="F9" s="37"/>
    </row>
    <row r="10" spans="1:6" ht="29.25" customHeight="1" x14ac:dyDescent="0.35">
      <c r="A10" s="7">
        <v>2</v>
      </c>
      <c r="B10" s="9" t="str">
        <f>'[1]1 priedas tukst. eur. (FS siul)'!B13</f>
        <v>Lopšelis-darželis „Auksinis raktelis“</v>
      </c>
      <c r="C10" s="19">
        <f>SUM(D10:F10)</f>
        <v>148</v>
      </c>
      <c r="D10" s="31">
        <v>1.2</v>
      </c>
      <c r="E10" s="32">
        <v>89.5</v>
      </c>
      <c r="F10" s="38">
        <v>57.3</v>
      </c>
    </row>
    <row r="11" spans="1:6" ht="30" customHeight="1" x14ac:dyDescent="0.35">
      <c r="A11" s="7">
        <v>3</v>
      </c>
      <c r="B11" s="9" t="str">
        <f>'[1]1 priedas tukst. eur. (FS siul)'!B14</f>
        <v>Lopšelis-darželis „Kūlverstukas“</v>
      </c>
      <c r="C11" s="19">
        <f t="shared" ref="C11:C24" si="0">SUM(D11:F11)</f>
        <v>29.9</v>
      </c>
      <c r="D11" s="31">
        <v>0.9</v>
      </c>
      <c r="E11" s="32">
        <v>16</v>
      </c>
      <c r="F11" s="38">
        <v>13</v>
      </c>
    </row>
    <row r="12" spans="1:6" ht="27.75" customHeight="1" x14ac:dyDescent="0.35">
      <c r="A12" s="7">
        <v>4</v>
      </c>
      <c r="B12" s="9" t="str">
        <f>'[1]1 priedas tukst. eur. (FS siul)'!B15</f>
        <v>Lopšelis-darželis „Gintarėlis“</v>
      </c>
      <c r="C12" s="19">
        <f>SUM(D12:F12)</f>
        <v>78.900000000000006</v>
      </c>
      <c r="D12" s="31">
        <v>1.1000000000000001</v>
      </c>
      <c r="E12" s="32">
        <v>50</v>
      </c>
      <c r="F12" s="38">
        <v>27.8</v>
      </c>
    </row>
    <row r="13" spans="1:6" ht="29.25" customHeight="1" x14ac:dyDescent="0.35">
      <c r="A13" s="10">
        <v>5</v>
      </c>
      <c r="B13" s="9" t="str">
        <f>'[1]1 priedas tukst. eur. (FS siul)'!B16</f>
        <v>Lopšelis-darželis „Ąžuoliukas“</v>
      </c>
      <c r="C13" s="19">
        <f>SUM(D13:F13)</f>
        <v>100.1</v>
      </c>
      <c r="D13" s="31">
        <v>1.5</v>
      </c>
      <c r="E13" s="32">
        <v>57.6</v>
      </c>
      <c r="F13" s="38">
        <v>41</v>
      </c>
    </row>
    <row r="14" spans="1:6" ht="23.25" customHeight="1" x14ac:dyDescent="0.35">
      <c r="A14" s="7">
        <v>6</v>
      </c>
      <c r="B14" s="9" t="str">
        <f>'[1]1 priedas tukst. eur. (FS siul)'!B17</f>
        <v>Lopšelis-darželis „Auksinis gaidelis“</v>
      </c>
      <c r="C14" s="19">
        <f t="shared" si="0"/>
        <v>85.199999999999989</v>
      </c>
      <c r="D14" s="31">
        <v>2.1</v>
      </c>
      <c r="E14" s="32">
        <v>48.3</v>
      </c>
      <c r="F14" s="38">
        <v>34.799999999999997</v>
      </c>
    </row>
    <row r="15" spans="1:6" ht="22.5" customHeight="1" x14ac:dyDescent="0.35">
      <c r="A15" s="7">
        <v>7</v>
      </c>
      <c r="B15" s="11" t="str">
        <f>'[1]1 priedas tukst. eur. (FS siul)'!B18</f>
        <v>„Atgimimo“ gimnazija</v>
      </c>
      <c r="C15" s="19">
        <f t="shared" si="0"/>
        <v>39.1</v>
      </c>
      <c r="D15" s="31">
        <v>0.6</v>
      </c>
      <c r="E15" s="32">
        <v>38.5</v>
      </c>
      <c r="F15" s="38"/>
    </row>
    <row r="16" spans="1:6" ht="22.5" customHeight="1" x14ac:dyDescent="0.35">
      <c r="A16" s="7">
        <v>8</v>
      </c>
      <c r="B16" s="9" t="str">
        <f>'[1]1 priedas tukst. eur. (FS siul)'!B19</f>
        <v>Draugystės progimnazija</v>
      </c>
      <c r="C16" s="19">
        <f t="shared" si="0"/>
        <v>40.5</v>
      </c>
      <c r="D16" s="31">
        <v>7.5</v>
      </c>
      <c r="E16" s="32">
        <v>33</v>
      </c>
      <c r="F16" s="38"/>
    </row>
    <row r="17" spans="1:6" ht="30" customHeight="1" x14ac:dyDescent="0.35">
      <c r="A17" s="7">
        <v>9</v>
      </c>
      <c r="B17" s="9" t="str">
        <f>'[1]1 priedas tukst. eur. (FS siul)'!B20</f>
        <v>„Gerosios vilties“ progimnazija</v>
      </c>
      <c r="C17" s="19">
        <f t="shared" si="0"/>
        <v>50.7</v>
      </c>
      <c r="D17" s="31">
        <v>0.7</v>
      </c>
      <c r="E17" s="33">
        <v>50</v>
      </c>
      <c r="F17" s="38"/>
    </row>
    <row r="18" spans="1:6" ht="23.25" customHeight="1" x14ac:dyDescent="0.35">
      <c r="A18" s="7">
        <v>10</v>
      </c>
      <c r="B18" s="11" t="str">
        <f>'[1]1 priedas tukst. eur. (FS siul)'!B21</f>
        <v>„Verdenės“ gimnazija</v>
      </c>
      <c r="C18" s="19">
        <f t="shared" si="0"/>
        <v>73</v>
      </c>
      <c r="D18" s="31">
        <v>1</v>
      </c>
      <c r="E18" s="32">
        <v>72</v>
      </c>
      <c r="F18" s="38"/>
    </row>
    <row r="19" spans="1:6" ht="21.75" customHeight="1" x14ac:dyDescent="0.35">
      <c r="A19" s="7">
        <v>11</v>
      </c>
      <c r="B19" s="9" t="str">
        <f>'[1]1 priedas tukst. eur. (FS siul)'!B22</f>
        <v>„Žiburio“ pagrindinė mokykla</v>
      </c>
      <c r="C19" s="19">
        <f t="shared" si="0"/>
        <v>31.1</v>
      </c>
      <c r="D19" s="31">
        <v>0.1</v>
      </c>
      <c r="E19" s="32">
        <v>31</v>
      </c>
      <c r="F19" s="38"/>
    </row>
    <row r="20" spans="1:6" ht="24" customHeight="1" x14ac:dyDescent="0.35">
      <c r="A20" s="7">
        <v>12</v>
      </c>
      <c r="B20" s="9" t="str">
        <f>'[1]1 priedas tukst. eur. (FS siul)'!B23</f>
        <v>Kūrybos ir menų akademija</v>
      </c>
      <c r="C20" s="19">
        <f t="shared" si="0"/>
        <v>158.19999999999999</v>
      </c>
      <c r="D20" s="31">
        <v>0.7</v>
      </c>
      <c r="E20" s="32">
        <v>5</v>
      </c>
      <c r="F20" s="38">
        <v>152.5</v>
      </c>
    </row>
    <row r="21" spans="1:6" ht="26.25" customHeight="1" x14ac:dyDescent="0.35">
      <c r="A21" s="7">
        <v>13</v>
      </c>
      <c r="B21" s="12" t="str">
        <f>'[1]1 priedas tukst. eur. (FS siul)'!B24</f>
        <v>Švietimo pagalbos tarnyba</v>
      </c>
      <c r="C21" s="19">
        <f t="shared" si="0"/>
        <v>27.6</v>
      </c>
      <c r="D21" s="31">
        <v>0.1</v>
      </c>
      <c r="E21" s="32">
        <v>8</v>
      </c>
      <c r="F21" s="38">
        <v>19.5</v>
      </c>
    </row>
    <row r="22" spans="1:6" ht="22.5" customHeight="1" x14ac:dyDescent="0.35">
      <c r="A22" s="10">
        <v>14</v>
      </c>
      <c r="B22" s="11" t="str">
        <f>'[1]1 priedas tukst. eur. (FS siul)'!B25</f>
        <v>Rekreacijos paslaugų centras</v>
      </c>
      <c r="C22" s="19">
        <f t="shared" si="0"/>
        <v>145.30000000000001</v>
      </c>
      <c r="D22" s="31">
        <v>5.3</v>
      </c>
      <c r="E22" s="32">
        <v>140</v>
      </c>
      <c r="F22" s="38"/>
    </row>
    <row r="23" spans="1:6" ht="21.75" customHeight="1" x14ac:dyDescent="0.35">
      <c r="A23" s="10">
        <v>15</v>
      </c>
      <c r="B23" s="11" t="str">
        <f>'[1]1 priedas tukst. eur. (FS siul)'!B26</f>
        <v>Viešoji biblioteka</v>
      </c>
      <c r="C23" s="19">
        <f t="shared" si="0"/>
        <v>1.9000000000000001</v>
      </c>
      <c r="D23" s="31">
        <v>0.8</v>
      </c>
      <c r="E23" s="32">
        <v>1.1000000000000001</v>
      </c>
      <c r="F23" s="38"/>
    </row>
    <row r="24" spans="1:6" ht="21" customHeight="1" x14ac:dyDescent="0.35">
      <c r="A24" s="10">
        <v>16</v>
      </c>
      <c r="B24" s="11" t="str">
        <f>'[1]1 priedas tukst. eur. (FS siul)'!B27</f>
        <v>Kultūros centras</v>
      </c>
      <c r="C24" s="19">
        <f t="shared" si="0"/>
        <v>47</v>
      </c>
      <c r="D24" s="31">
        <v>25</v>
      </c>
      <c r="E24" s="32">
        <v>18</v>
      </c>
      <c r="F24" s="38">
        <v>4</v>
      </c>
    </row>
    <row r="25" spans="1:6" ht="21" customHeight="1" x14ac:dyDescent="0.35">
      <c r="A25" s="10">
        <v>17</v>
      </c>
      <c r="B25" s="9" t="str">
        <f>'[1]1 priedas tukst. eur. (FS siul)'!B28</f>
        <v>Socialinių paslaugų centras</v>
      </c>
      <c r="C25" s="19">
        <f>SUM(D25:F25)</f>
        <v>430.3</v>
      </c>
      <c r="D25" s="34">
        <v>1.8</v>
      </c>
      <c r="E25" s="35">
        <v>144</v>
      </c>
      <c r="F25" s="39">
        <v>284.5</v>
      </c>
    </row>
    <row r="26" spans="1:6" ht="26.25" customHeight="1" thickBot="1" x14ac:dyDescent="0.4">
      <c r="A26" s="20">
        <v>18</v>
      </c>
      <c r="B26" s="12" t="str">
        <f>'[1]1 priedas tukst. eur. (FS siul)'!B29</f>
        <v>Šeimos ir vaiko gerovės centras</v>
      </c>
      <c r="C26" s="21">
        <f>SUM(D26:F26)</f>
        <v>43.2</v>
      </c>
      <c r="D26" s="36"/>
      <c r="E26" s="35">
        <v>13.2</v>
      </c>
      <c r="F26" s="39">
        <v>30</v>
      </c>
    </row>
    <row r="27" spans="1:6" ht="22.5" customHeight="1" thickBot="1" x14ac:dyDescent="0.4">
      <c r="A27" s="22"/>
      <c r="B27" s="23" t="s">
        <v>1</v>
      </c>
      <c r="C27" s="24">
        <f>SUM(C9:C26)</f>
        <v>1692</v>
      </c>
      <c r="D27" s="25">
        <f>SUM(D9:D26)</f>
        <v>210.39999999999998</v>
      </c>
      <c r="E27" s="25">
        <f>SUM(E9:E26)</f>
        <v>817.2</v>
      </c>
      <c r="F27" s="26">
        <f>SUM(F9:F26)</f>
        <v>664.4</v>
      </c>
    </row>
    <row r="28" spans="1:6" hidden="1" x14ac:dyDescent="0.35">
      <c r="C28" s="13"/>
      <c r="D28" s="14"/>
      <c r="E28" s="15">
        <f>SUM(D27:F27)</f>
        <v>1692</v>
      </c>
      <c r="F28" s="14"/>
    </row>
    <row r="29" spans="1:6" x14ac:dyDescent="0.35">
      <c r="C29" s="16"/>
      <c r="D29" s="17"/>
      <c r="E29" s="17"/>
      <c r="F29" s="18"/>
    </row>
  </sheetData>
  <mergeCells count="4">
    <mergeCell ref="A5:F5"/>
    <mergeCell ref="A7:A8"/>
    <mergeCell ref="B7:B8"/>
    <mergeCell ref="C7:F7"/>
  </mergeCells>
  <conditionalFormatting sqref="C9:C27 D27:F27">
    <cfRule type="cellIs" dxfId="5" priority="1" stopIfTrue="1" operator="equal">
      <formula>0</formula>
    </cfRule>
  </conditionalFormatting>
  <pageMargins left="0.94488188976377963" right="0.35433070866141736" top="0.98425196850393704" bottom="0" header="0" footer="0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9"/>
  <sheetViews>
    <sheetView zoomScale="120" zoomScaleNormal="120" workbookViewId="0">
      <selection activeCell="T25" sqref="T25"/>
    </sheetView>
  </sheetViews>
  <sheetFormatPr defaultColWidth="9.3828125" defaultRowHeight="12.9" x14ac:dyDescent="0.35"/>
  <cols>
    <col min="1" max="1" width="4.61328125" style="1" customWidth="1"/>
    <col min="2" max="2" width="27.765625" style="1" customWidth="1"/>
    <col min="3" max="3" width="13.4609375" style="1" customWidth="1"/>
    <col min="4" max="4" width="10.61328125" style="3" customWidth="1"/>
    <col min="5" max="5" width="10.765625" style="3" customWidth="1"/>
    <col min="6" max="6" width="11.3046875" style="3" customWidth="1"/>
    <col min="7" max="7" width="13.15234375" style="1" customWidth="1"/>
    <col min="8" max="8" width="11" style="3" customWidth="1"/>
    <col min="9" max="9" width="10.53515625" style="3" customWidth="1"/>
    <col min="10" max="10" width="11.61328125" style="3" customWidth="1"/>
    <col min="11" max="11" width="12.765625" style="1" customWidth="1"/>
    <col min="12" max="12" width="12.3828125" style="3" customWidth="1"/>
    <col min="13" max="13" width="11.61328125" style="3" customWidth="1"/>
    <col min="14" max="14" width="11.3828125" style="3" customWidth="1"/>
    <col min="15" max="16" width="13.53515625" style="3" customWidth="1"/>
    <col min="17" max="17" width="16.53515625" style="1" customWidth="1"/>
    <col min="18" max="18" width="12.3828125" style="3" customWidth="1"/>
    <col min="19" max="19" width="11.61328125" style="3" customWidth="1"/>
    <col min="20" max="20" width="13.53515625" style="3" customWidth="1"/>
    <col min="21" max="21" width="16.53515625" style="1" customWidth="1"/>
    <col min="22" max="22" width="12.3828125" style="3" customWidth="1"/>
    <col min="23" max="23" width="11.61328125" style="3" customWidth="1"/>
    <col min="24" max="24" width="13.53515625" style="3" customWidth="1"/>
    <col min="25" max="16384" width="9.3828125" style="1"/>
  </cols>
  <sheetData>
    <row r="1" spans="1:24" x14ac:dyDescent="0.35">
      <c r="D1" s="2"/>
      <c r="F1" s="2"/>
      <c r="H1" s="2"/>
      <c r="J1" s="2"/>
      <c r="L1" s="2"/>
      <c r="N1" s="2"/>
      <c r="O1" s="2"/>
      <c r="P1" s="2"/>
      <c r="R1" s="2"/>
      <c r="T1" s="2"/>
      <c r="V1" s="2"/>
      <c r="X1" s="2"/>
    </row>
    <row r="2" spans="1:24" x14ac:dyDescent="0.35">
      <c r="D2" s="2"/>
      <c r="F2" s="2"/>
      <c r="H2" s="2"/>
      <c r="J2" s="2"/>
      <c r="L2" s="2"/>
      <c r="N2" s="2"/>
      <c r="O2" s="2"/>
      <c r="P2" s="2"/>
      <c r="R2" s="2"/>
      <c r="T2" s="2"/>
      <c r="V2" s="2"/>
      <c r="X2" s="2"/>
    </row>
    <row r="3" spans="1:24" x14ac:dyDescent="0.35">
      <c r="F3" s="27"/>
      <c r="J3" s="27"/>
      <c r="N3" s="27"/>
      <c r="O3" s="27"/>
      <c r="P3" s="27"/>
      <c r="T3" s="27"/>
      <c r="X3" s="27"/>
    </row>
    <row r="4" spans="1:24" x14ac:dyDescent="0.35">
      <c r="E4" s="27"/>
      <c r="F4" s="28"/>
      <c r="I4" s="27"/>
      <c r="J4" s="28"/>
      <c r="M4" s="27"/>
      <c r="N4" s="28"/>
      <c r="O4" s="28"/>
      <c r="P4" s="28"/>
      <c r="S4" s="27"/>
      <c r="T4" s="28"/>
      <c r="W4" s="27"/>
      <c r="X4" s="28"/>
    </row>
    <row r="5" spans="1:24" ht="28.5" customHeight="1" x14ac:dyDescent="0.35">
      <c r="A5" s="82" t="s">
        <v>20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29"/>
      <c r="P5" s="29"/>
      <c r="R5" s="1"/>
      <c r="S5" s="1"/>
      <c r="T5" s="1"/>
      <c r="V5" s="1"/>
      <c r="W5" s="1"/>
      <c r="X5" s="1"/>
    </row>
    <row r="6" spans="1:24" ht="35.25" customHeight="1" thickBot="1" x14ac:dyDescent="0.4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24" ht="22.3" customHeight="1" thickBot="1" x14ac:dyDescent="0.4">
      <c r="A7" s="83" t="s">
        <v>0</v>
      </c>
      <c r="B7" s="85" t="s">
        <v>6</v>
      </c>
      <c r="C7" s="87" t="s">
        <v>16</v>
      </c>
      <c r="D7" s="88"/>
      <c r="E7" s="88"/>
      <c r="F7" s="89"/>
      <c r="G7" s="87" t="s">
        <v>15</v>
      </c>
      <c r="H7" s="88"/>
      <c r="I7" s="88"/>
      <c r="J7" s="89"/>
      <c r="K7" s="87" t="s">
        <v>12</v>
      </c>
      <c r="L7" s="88"/>
      <c r="M7" s="88"/>
      <c r="N7" s="89"/>
      <c r="O7" s="87" t="s">
        <v>19</v>
      </c>
      <c r="P7" s="89"/>
      <c r="Q7" s="87" t="s">
        <v>13</v>
      </c>
      <c r="R7" s="88"/>
      <c r="S7" s="88"/>
      <c r="T7" s="88"/>
      <c r="U7" s="87" t="s">
        <v>14</v>
      </c>
      <c r="V7" s="88"/>
      <c r="W7" s="88"/>
      <c r="X7" s="89"/>
    </row>
    <row r="8" spans="1:24" ht="149.6" customHeight="1" thickBot="1" x14ac:dyDescent="0.4">
      <c r="A8" s="84"/>
      <c r="B8" s="86"/>
      <c r="C8" s="4" t="s">
        <v>4</v>
      </c>
      <c r="D8" s="5" t="s">
        <v>8</v>
      </c>
      <c r="E8" s="5" t="s">
        <v>5</v>
      </c>
      <c r="F8" s="6" t="s">
        <v>3</v>
      </c>
      <c r="G8" s="4" t="s">
        <v>4</v>
      </c>
      <c r="H8" s="5" t="s">
        <v>8</v>
      </c>
      <c r="I8" s="5" t="s">
        <v>5</v>
      </c>
      <c r="J8" s="6" t="s">
        <v>3</v>
      </c>
      <c r="K8" s="4" t="s">
        <v>4</v>
      </c>
      <c r="L8" s="5" t="s">
        <v>8</v>
      </c>
      <c r="M8" s="5" t="s">
        <v>5</v>
      </c>
      <c r="N8" s="6" t="s">
        <v>3</v>
      </c>
      <c r="O8" s="77" t="s">
        <v>17</v>
      </c>
      <c r="P8" s="77" t="s">
        <v>18</v>
      </c>
      <c r="Q8" s="76" t="s">
        <v>4</v>
      </c>
      <c r="R8" s="5" t="s">
        <v>8</v>
      </c>
      <c r="S8" s="5" t="s">
        <v>5</v>
      </c>
      <c r="T8" s="57" t="s">
        <v>3</v>
      </c>
      <c r="U8" s="4" t="s">
        <v>4</v>
      </c>
      <c r="V8" s="5" t="s">
        <v>8</v>
      </c>
      <c r="W8" s="5" t="s">
        <v>5</v>
      </c>
      <c r="X8" s="6" t="s">
        <v>3</v>
      </c>
    </row>
    <row r="9" spans="1:24" ht="23.25" customHeight="1" x14ac:dyDescent="0.35">
      <c r="A9" s="7">
        <v>1</v>
      </c>
      <c r="B9" s="8" t="str">
        <f>'[1]1 priedas tukst. eur. (FS siul)'!B12</f>
        <v>Visagino savivaldybės administracija</v>
      </c>
      <c r="C9" s="19">
        <f>SUM(D9:F9)</f>
        <v>116.6</v>
      </c>
      <c r="D9" s="66">
        <v>114.3</v>
      </c>
      <c r="E9" s="67">
        <v>2.2999999999999998</v>
      </c>
      <c r="F9" s="68"/>
      <c r="G9" s="19">
        <f>SUM(H9:J9)</f>
        <v>147.60000000000002</v>
      </c>
      <c r="H9" s="66">
        <v>145.30000000000001</v>
      </c>
      <c r="I9" s="67">
        <v>2.2999999999999998</v>
      </c>
      <c r="J9" s="68"/>
      <c r="K9" s="19">
        <f>SUM(L9:N9)</f>
        <v>162</v>
      </c>
      <c r="L9" s="19">
        <v>160</v>
      </c>
      <c r="M9" s="30">
        <v>2</v>
      </c>
      <c r="N9" s="37"/>
      <c r="O9" s="78">
        <f>K9-G9</f>
        <v>14.399999999999977</v>
      </c>
      <c r="P9" s="79">
        <f>K9/G9</f>
        <v>1.097560975609756</v>
      </c>
      <c r="Q9" s="19">
        <f>SUM(R9:T9)</f>
        <v>162.19999999999999</v>
      </c>
      <c r="R9" s="40">
        <v>160</v>
      </c>
      <c r="S9" s="41">
        <v>2.2000000000000002</v>
      </c>
      <c r="T9" s="42"/>
      <c r="U9" s="59">
        <f>SUM(V9:X9)</f>
        <v>162.4</v>
      </c>
      <c r="V9" s="50">
        <v>160</v>
      </c>
      <c r="W9" s="51">
        <v>2.4</v>
      </c>
      <c r="X9" s="60"/>
    </row>
    <row r="10" spans="1:24" ht="29.25" customHeight="1" x14ac:dyDescent="0.35">
      <c r="A10" s="7">
        <v>2</v>
      </c>
      <c r="B10" s="9" t="str">
        <f>'[1]1 priedas tukst. eur. (FS siul)'!B13</f>
        <v>Lopšelis-darželis „Auksinis raktelis“</v>
      </c>
      <c r="C10" s="19">
        <f>SUM(D10:F10)</f>
        <v>129.80000000000001</v>
      </c>
      <c r="D10" s="69">
        <v>1.2</v>
      </c>
      <c r="E10" s="70">
        <v>81.900000000000006</v>
      </c>
      <c r="F10" s="71">
        <v>46.7</v>
      </c>
      <c r="G10" s="19">
        <f>SUM(H10:J10)</f>
        <v>136.75</v>
      </c>
      <c r="H10" s="69">
        <v>1.85</v>
      </c>
      <c r="I10" s="70">
        <v>81.900000000000006</v>
      </c>
      <c r="J10" s="71">
        <v>53</v>
      </c>
      <c r="K10" s="19">
        <f>SUM(L10:N10)</f>
        <v>148</v>
      </c>
      <c r="L10" s="31">
        <v>1.2</v>
      </c>
      <c r="M10" s="32">
        <v>89.5</v>
      </c>
      <c r="N10" s="38">
        <v>57.3</v>
      </c>
      <c r="O10" s="78">
        <f t="shared" ref="O10:O26" si="0">K10-G10</f>
        <v>11.25</v>
      </c>
      <c r="P10" s="79">
        <f t="shared" ref="P10:P27" si="1">K10/G10</f>
        <v>1.0822669104204754</v>
      </c>
      <c r="Q10" s="19">
        <f>SUM(R10:T10)</f>
        <v>159.80000000000001</v>
      </c>
      <c r="R10" s="43">
        <v>1.2</v>
      </c>
      <c r="S10" s="44">
        <v>96.7</v>
      </c>
      <c r="T10" s="45">
        <v>61.9</v>
      </c>
      <c r="U10" s="59">
        <f>SUM(V10:X10)</f>
        <v>172.4</v>
      </c>
      <c r="V10" s="52">
        <v>1.2</v>
      </c>
      <c r="W10" s="53">
        <v>104.4</v>
      </c>
      <c r="X10" s="61">
        <v>66.8</v>
      </c>
    </row>
    <row r="11" spans="1:24" ht="30" customHeight="1" x14ac:dyDescent="0.35">
      <c r="A11" s="7">
        <v>3</v>
      </c>
      <c r="B11" s="9" t="str">
        <f>'[1]1 priedas tukst. eur. (FS siul)'!B14</f>
        <v>Lopšelis-darželis „Kūlverstukas“</v>
      </c>
      <c r="C11" s="19">
        <f t="shared" ref="C11" si="2">SUM(D11:F11)</f>
        <v>41.7</v>
      </c>
      <c r="D11" s="69">
        <v>0.7</v>
      </c>
      <c r="E11" s="70">
        <v>22</v>
      </c>
      <c r="F11" s="71">
        <v>19</v>
      </c>
      <c r="G11" s="19">
        <f t="shared" ref="G11" si="3">SUM(H11:J11)</f>
        <v>42.010000000000005</v>
      </c>
      <c r="H11" s="69">
        <v>1.01</v>
      </c>
      <c r="I11" s="70">
        <v>22</v>
      </c>
      <c r="J11" s="71">
        <v>19</v>
      </c>
      <c r="K11" s="19">
        <f t="shared" ref="K11:K24" si="4">SUM(L11:N11)</f>
        <v>29.9</v>
      </c>
      <c r="L11" s="31">
        <v>0.9</v>
      </c>
      <c r="M11" s="32">
        <v>16</v>
      </c>
      <c r="N11" s="38">
        <v>13</v>
      </c>
      <c r="O11" s="78">
        <f t="shared" si="0"/>
        <v>-12.110000000000007</v>
      </c>
      <c r="P11" s="79">
        <f t="shared" si="1"/>
        <v>0.71173530111878114</v>
      </c>
      <c r="Q11" s="19">
        <f t="shared" ref="Q11" si="5">SUM(R11:T11)</f>
        <v>25.5</v>
      </c>
      <c r="R11" s="43">
        <v>0.9</v>
      </c>
      <c r="S11" s="44">
        <v>14</v>
      </c>
      <c r="T11" s="45">
        <v>10.6</v>
      </c>
      <c r="U11" s="59">
        <f t="shared" ref="U11" si="6">SUM(V11:X11)</f>
        <v>22.1</v>
      </c>
      <c r="V11" s="52">
        <v>0.9</v>
      </c>
      <c r="W11" s="53">
        <v>12</v>
      </c>
      <c r="X11" s="61">
        <v>9.1999999999999993</v>
      </c>
    </row>
    <row r="12" spans="1:24" ht="27.75" customHeight="1" x14ac:dyDescent="0.35">
      <c r="A12" s="7">
        <v>4</v>
      </c>
      <c r="B12" s="9" t="str">
        <f>'[1]1 priedas tukst. eur. (FS siul)'!B15</f>
        <v>Lopšelis-darželis „Gintarėlis“</v>
      </c>
      <c r="C12" s="19">
        <f>SUM(D12:F12)</f>
        <v>94.300000000000011</v>
      </c>
      <c r="D12" s="69">
        <v>1.1000000000000001</v>
      </c>
      <c r="E12" s="70">
        <v>60</v>
      </c>
      <c r="F12" s="71">
        <v>33.200000000000003</v>
      </c>
      <c r="G12" s="19">
        <f>SUM(H12:J12)</f>
        <v>94.300000000000011</v>
      </c>
      <c r="H12" s="69">
        <v>1.1000000000000001</v>
      </c>
      <c r="I12" s="70">
        <v>60</v>
      </c>
      <c r="J12" s="71">
        <v>33.200000000000003</v>
      </c>
      <c r="K12" s="19">
        <f>SUM(L12:N12)</f>
        <v>78.900000000000006</v>
      </c>
      <c r="L12" s="31">
        <v>1.1000000000000001</v>
      </c>
      <c r="M12" s="32">
        <v>50</v>
      </c>
      <c r="N12" s="38">
        <v>27.8</v>
      </c>
      <c r="O12" s="78">
        <f t="shared" si="0"/>
        <v>-15.400000000000006</v>
      </c>
      <c r="P12" s="79">
        <f t="shared" si="1"/>
        <v>0.83669141039236472</v>
      </c>
      <c r="Q12" s="19">
        <f>SUM(R12:T12)</f>
        <v>80.900000000000006</v>
      </c>
      <c r="R12" s="43">
        <v>1.1000000000000001</v>
      </c>
      <c r="S12" s="44">
        <v>52</v>
      </c>
      <c r="T12" s="45">
        <v>27.8</v>
      </c>
      <c r="U12" s="59">
        <f>SUM(V12:X12)</f>
        <v>82.9</v>
      </c>
      <c r="V12" s="52">
        <v>1.1000000000000001</v>
      </c>
      <c r="W12" s="53">
        <v>54</v>
      </c>
      <c r="X12" s="61">
        <v>27.8</v>
      </c>
    </row>
    <row r="13" spans="1:24" ht="29.25" customHeight="1" x14ac:dyDescent="0.35">
      <c r="A13" s="10">
        <v>5</v>
      </c>
      <c r="B13" s="9" t="str">
        <f>'[1]1 priedas tukst. eur. (FS siul)'!B16</f>
        <v>Lopšelis-darželis „Ąžuoliukas“</v>
      </c>
      <c r="C13" s="19">
        <f>SUM(D13:F13)</f>
        <v>104</v>
      </c>
      <c r="D13" s="69">
        <v>1</v>
      </c>
      <c r="E13" s="70">
        <v>63</v>
      </c>
      <c r="F13" s="71">
        <v>40</v>
      </c>
      <c r="G13" s="19">
        <f>SUM(H13:J13)</f>
        <v>115.08</v>
      </c>
      <c r="H13" s="69">
        <v>2.0699999999999998</v>
      </c>
      <c r="I13" s="70">
        <v>71.7</v>
      </c>
      <c r="J13" s="71">
        <v>41.31</v>
      </c>
      <c r="K13" s="19">
        <f>SUM(L13:N13)</f>
        <v>100.1</v>
      </c>
      <c r="L13" s="31">
        <v>1.5</v>
      </c>
      <c r="M13" s="32">
        <v>57.6</v>
      </c>
      <c r="N13" s="38">
        <v>41</v>
      </c>
      <c r="O13" s="78">
        <f t="shared" si="0"/>
        <v>-14.980000000000004</v>
      </c>
      <c r="P13" s="79">
        <f t="shared" si="1"/>
        <v>0.86982968369829683</v>
      </c>
      <c r="Q13" s="19">
        <f>SUM(R13:T13)</f>
        <v>108.6</v>
      </c>
      <c r="R13" s="43">
        <v>1.5</v>
      </c>
      <c r="S13" s="44">
        <v>62.2</v>
      </c>
      <c r="T13" s="45">
        <v>44.9</v>
      </c>
      <c r="U13" s="59">
        <f>SUM(V13:X13)</f>
        <v>117.2</v>
      </c>
      <c r="V13" s="52">
        <v>1.5</v>
      </c>
      <c r="W13" s="53">
        <v>67.2</v>
      </c>
      <c r="X13" s="61">
        <v>48.5</v>
      </c>
    </row>
    <row r="14" spans="1:24" ht="23.25" customHeight="1" x14ac:dyDescent="0.35">
      <c r="A14" s="7">
        <v>6</v>
      </c>
      <c r="B14" s="9" t="str">
        <f>'[1]1 priedas tukst. eur. (FS siul)'!B17</f>
        <v>Lopšelis-darželis „Auksinis gaidelis“</v>
      </c>
      <c r="C14" s="19">
        <f t="shared" ref="C14:C24" si="7">SUM(D14:F14)</f>
        <v>104</v>
      </c>
      <c r="D14" s="69">
        <v>2</v>
      </c>
      <c r="E14" s="70">
        <v>60</v>
      </c>
      <c r="F14" s="71">
        <v>42</v>
      </c>
      <c r="G14" s="19">
        <f t="shared" ref="G14:G24" si="8">SUM(H14:J14)</f>
        <v>105</v>
      </c>
      <c r="H14" s="69">
        <v>3</v>
      </c>
      <c r="I14" s="70">
        <v>60</v>
      </c>
      <c r="J14" s="71">
        <v>42</v>
      </c>
      <c r="K14" s="19">
        <f t="shared" si="4"/>
        <v>85.199999999999989</v>
      </c>
      <c r="L14" s="31">
        <v>2.1</v>
      </c>
      <c r="M14" s="32">
        <v>48.3</v>
      </c>
      <c r="N14" s="38">
        <v>34.799999999999997</v>
      </c>
      <c r="O14" s="78">
        <f t="shared" si="0"/>
        <v>-19.800000000000011</v>
      </c>
      <c r="P14" s="79">
        <f t="shared" si="1"/>
        <v>0.81142857142857128</v>
      </c>
      <c r="Q14" s="19">
        <f t="shared" ref="Q14:Q24" si="9">SUM(R14:T14)</f>
        <v>91.800000000000011</v>
      </c>
      <c r="R14" s="43">
        <v>2.1</v>
      </c>
      <c r="S14" s="44">
        <v>52.1</v>
      </c>
      <c r="T14" s="45">
        <v>37.6</v>
      </c>
      <c r="U14" s="59">
        <f t="shared" ref="U14:U24" si="10">SUM(V14:X14)</f>
        <v>99</v>
      </c>
      <c r="V14" s="52">
        <v>2.1</v>
      </c>
      <c r="W14" s="53">
        <v>56.3</v>
      </c>
      <c r="X14" s="61">
        <v>40.6</v>
      </c>
    </row>
    <row r="15" spans="1:24" ht="22.5" customHeight="1" x14ac:dyDescent="0.35">
      <c r="A15" s="7">
        <v>7</v>
      </c>
      <c r="B15" s="11" t="str">
        <f>'[1]1 priedas tukst. eur. (FS siul)'!B18</f>
        <v>„Atgimimo“ gimnazija</v>
      </c>
      <c r="C15" s="19">
        <f t="shared" si="7"/>
        <v>37.6</v>
      </c>
      <c r="D15" s="69">
        <v>0.6</v>
      </c>
      <c r="E15" s="70">
        <v>37</v>
      </c>
      <c r="F15" s="71"/>
      <c r="G15" s="19">
        <f t="shared" si="8"/>
        <v>38.81</v>
      </c>
      <c r="H15" s="69">
        <v>1.1100000000000001</v>
      </c>
      <c r="I15" s="70">
        <v>37.700000000000003</v>
      </c>
      <c r="J15" s="71"/>
      <c r="K15" s="19">
        <f t="shared" si="4"/>
        <v>39.1</v>
      </c>
      <c r="L15" s="31">
        <v>0.6</v>
      </c>
      <c r="M15" s="32">
        <v>38.5</v>
      </c>
      <c r="N15" s="38"/>
      <c r="O15" s="78">
        <f t="shared" si="0"/>
        <v>0.28999999999999915</v>
      </c>
      <c r="P15" s="79">
        <f t="shared" si="1"/>
        <v>1.0074723009533626</v>
      </c>
      <c r="Q15" s="19">
        <f t="shared" si="9"/>
        <v>41</v>
      </c>
      <c r="R15" s="43">
        <v>0.6</v>
      </c>
      <c r="S15" s="44">
        <v>40.4</v>
      </c>
      <c r="T15" s="45"/>
      <c r="U15" s="59">
        <f t="shared" si="10"/>
        <v>43</v>
      </c>
      <c r="V15" s="52">
        <v>0.6</v>
      </c>
      <c r="W15" s="53">
        <v>42.4</v>
      </c>
      <c r="X15" s="62"/>
    </row>
    <row r="16" spans="1:24" ht="22.5" customHeight="1" x14ac:dyDescent="0.35">
      <c r="A16" s="7">
        <v>8</v>
      </c>
      <c r="B16" s="9" t="str">
        <f>'[1]1 priedas tukst. eur. (FS siul)'!B19</f>
        <v>Draugystės progimnazija</v>
      </c>
      <c r="C16" s="19">
        <f t="shared" si="7"/>
        <v>40.5</v>
      </c>
      <c r="D16" s="69">
        <v>7.2</v>
      </c>
      <c r="E16" s="70">
        <v>33.299999999999997</v>
      </c>
      <c r="F16" s="71"/>
      <c r="G16" s="19">
        <f t="shared" si="8"/>
        <v>40.225000000000001</v>
      </c>
      <c r="H16" s="69">
        <f>7.2+1.325</f>
        <v>8.5250000000000004</v>
      </c>
      <c r="I16" s="70">
        <v>31.7</v>
      </c>
      <c r="J16" s="71"/>
      <c r="K16" s="19">
        <f t="shared" si="4"/>
        <v>40.5</v>
      </c>
      <c r="L16" s="31">
        <v>7.5</v>
      </c>
      <c r="M16" s="32">
        <v>33</v>
      </c>
      <c r="N16" s="38"/>
      <c r="O16" s="78">
        <f t="shared" si="0"/>
        <v>0.27499999999999858</v>
      </c>
      <c r="P16" s="79">
        <f t="shared" si="1"/>
        <v>1.0068365444375389</v>
      </c>
      <c r="Q16" s="19">
        <f t="shared" si="9"/>
        <v>42.1</v>
      </c>
      <c r="R16" s="43">
        <v>7.5</v>
      </c>
      <c r="S16" s="44">
        <v>34.6</v>
      </c>
      <c r="T16" s="45"/>
      <c r="U16" s="59">
        <f t="shared" si="10"/>
        <v>43.9</v>
      </c>
      <c r="V16" s="52">
        <v>7.5</v>
      </c>
      <c r="W16" s="53">
        <v>36.4</v>
      </c>
      <c r="X16" s="62"/>
    </row>
    <row r="17" spans="1:24" ht="30" customHeight="1" x14ac:dyDescent="0.35">
      <c r="A17" s="7">
        <v>9</v>
      </c>
      <c r="B17" s="9" t="str">
        <f>'[1]1 priedas tukst. eur. (FS siul)'!B20</f>
        <v>„Gerosios vilties“ progimnazija</v>
      </c>
      <c r="C17" s="19">
        <f t="shared" si="7"/>
        <v>51</v>
      </c>
      <c r="D17" s="69">
        <v>1</v>
      </c>
      <c r="E17" s="72">
        <v>50</v>
      </c>
      <c r="F17" s="71"/>
      <c r="G17" s="19">
        <f t="shared" si="8"/>
        <v>50.634999999999998</v>
      </c>
      <c r="H17" s="69">
        <v>0.63500000000000001</v>
      </c>
      <c r="I17" s="72">
        <v>50</v>
      </c>
      <c r="J17" s="71"/>
      <c r="K17" s="19">
        <f t="shared" si="4"/>
        <v>50.7</v>
      </c>
      <c r="L17" s="31">
        <v>0.7</v>
      </c>
      <c r="M17" s="33">
        <v>50</v>
      </c>
      <c r="N17" s="38"/>
      <c r="O17" s="78">
        <f t="shared" si="0"/>
        <v>6.5000000000004832E-2</v>
      </c>
      <c r="P17" s="79">
        <f t="shared" si="1"/>
        <v>1.001283697047497</v>
      </c>
      <c r="Q17" s="19">
        <f t="shared" si="9"/>
        <v>52.400000000000006</v>
      </c>
      <c r="R17" s="43">
        <v>0.7</v>
      </c>
      <c r="S17" s="46">
        <v>51.7</v>
      </c>
      <c r="T17" s="45"/>
      <c r="U17" s="59">
        <f t="shared" si="10"/>
        <v>55</v>
      </c>
      <c r="V17" s="52">
        <v>0.7</v>
      </c>
      <c r="W17" s="54">
        <v>54.3</v>
      </c>
      <c r="X17" s="61"/>
    </row>
    <row r="18" spans="1:24" ht="23.25" customHeight="1" x14ac:dyDescent="0.35">
      <c r="A18" s="7">
        <v>10</v>
      </c>
      <c r="B18" s="11" t="str">
        <f>'[1]1 priedas tukst. eur. (FS siul)'!B21</f>
        <v>„Verdenės“ gimnazija</v>
      </c>
      <c r="C18" s="19">
        <f t="shared" si="7"/>
        <v>76.5</v>
      </c>
      <c r="D18" s="69">
        <v>0.5</v>
      </c>
      <c r="E18" s="70">
        <v>76</v>
      </c>
      <c r="F18" s="71"/>
      <c r="G18" s="19">
        <f t="shared" si="8"/>
        <v>73.72</v>
      </c>
      <c r="H18" s="69">
        <v>1.02</v>
      </c>
      <c r="I18" s="70">
        <v>72.7</v>
      </c>
      <c r="J18" s="71"/>
      <c r="K18" s="19">
        <f t="shared" si="4"/>
        <v>73</v>
      </c>
      <c r="L18" s="31">
        <v>1</v>
      </c>
      <c r="M18" s="32">
        <v>72</v>
      </c>
      <c r="N18" s="38"/>
      <c r="O18" s="78">
        <f t="shared" si="0"/>
        <v>-0.71999999999999886</v>
      </c>
      <c r="P18" s="79">
        <f t="shared" si="1"/>
        <v>0.99023331524688007</v>
      </c>
      <c r="Q18" s="19">
        <f t="shared" si="9"/>
        <v>76.599999999999994</v>
      </c>
      <c r="R18" s="43">
        <v>1</v>
      </c>
      <c r="S18" s="44">
        <v>75.599999999999994</v>
      </c>
      <c r="T18" s="45"/>
      <c r="U18" s="59">
        <f t="shared" si="10"/>
        <v>80</v>
      </c>
      <c r="V18" s="52">
        <v>1</v>
      </c>
      <c r="W18" s="53">
        <v>79</v>
      </c>
      <c r="X18" s="62"/>
    </row>
    <row r="19" spans="1:24" ht="21.75" customHeight="1" x14ac:dyDescent="0.35">
      <c r="A19" s="7">
        <v>11</v>
      </c>
      <c r="B19" s="9" t="str">
        <f>'[1]1 priedas tukst. eur. (FS siul)'!B22</f>
        <v>„Žiburio“ pagrindinė mokykla</v>
      </c>
      <c r="C19" s="19">
        <f t="shared" si="7"/>
        <v>30.1</v>
      </c>
      <c r="D19" s="69">
        <v>0.1</v>
      </c>
      <c r="E19" s="70">
        <v>30</v>
      </c>
      <c r="F19" s="71"/>
      <c r="G19" s="19">
        <f t="shared" si="8"/>
        <v>32.1</v>
      </c>
      <c r="H19" s="69">
        <v>0.1</v>
      </c>
      <c r="I19" s="70">
        <v>32</v>
      </c>
      <c r="J19" s="71"/>
      <c r="K19" s="19">
        <f t="shared" si="4"/>
        <v>31.1</v>
      </c>
      <c r="L19" s="31">
        <v>0.1</v>
      </c>
      <c r="M19" s="32">
        <v>31</v>
      </c>
      <c r="N19" s="38"/>
      <c r="O19" s="78">
        <f t="shared" si="0"/>
        <v>-1</v>
      </c>
      <c r="P19" s="79">
        <f t="shared" si="1"/>
        <v>0.96884735202492211</v>
      </c>
      <c r="Q19" s="19">
        <f t="shared" si="9"/>
        <v>32.6</v>
      </c>
      <c r="R19" s="43">
        <v>0.1</v>
      </c>
      <c r="S19" s="44">
        <v>32.5</v>
      </c>
      <c r="T19" s="45"/>
      <c r="U19" s="59">
        <f t="shared" si="10"/>
        <v>34.300000000000004</v>
      </c>
      <c r="V19" s="52">
        <v>0.1</v>
      </c>
      <c r="W19" s="53">
        <v>34.200000000000003</v>
      </c>
      <c r="X19" s="61"/>
    </row>
    <row r="20" spans="1:24" ht="24" customHeight="1" x14ac:dyDescent="0.35">
      <c r="A20" s="7">
        <v>12</v>
      </c>
      <c r="B20" s="9" t="str">
        <f>'[1]1 priedas tukst. eur. (FS siul)'!B23</f>
        <v>Kūrybos ir menų akademija</v>
      </c>
      <c r="C20" s="19">
        <f t="shared" si="7"/>
        <v>87.7</v>
      </c>
      <c r="D20" s="69">
        <v>0.7</v>
      </c>
      <c r="E20" s="70">
        <v>3</v>
      </c>
      <c r="F20" s="71">
        <v>84</v>
      </c>
      <c r="G20" s="19">
        <f t="shared" si="8"/>
        <v>106.85</v>
      </c>
      <c r="H20" s="69">
        <v>0.85</v>
      </c>
      <c r="I20" s="70">
        <v>7</v>
      </c>
      <c r="J20" s="71">
        <v>99</v>
      </c>
      <c r="K20" s="19">
        <f t="shared" si="4"/>
        <v>158.19999999999999</v>
      </c>
      <c r="L20" s="31">
        <v>0.7</v>
      </c>
      <c r="M20" s="32">
        <v>5</v>
      </c>
      <c r="N20" s="38">
        <v>152.5</v>
      </c>
      <c r="O20" s="78">
        <f t="shared" si="0"/>
        <v>51.349999999999994</v>
      </c>
      <c r="P20" s="79">
        <f t="shared" si="1"/>
        <v>1.4805802526906879</v>
      </c>
      <c r="Q20" s="19">
        <f t="shared" si="9"/>
        <v>171</v>
      </c>
      <c r="R20" s="43">
        <v>0.7</v>
      </c>
      <c r="S20" s="44">
        <v>5.5</v>
      </c>
      <c r="T20" s="45">
        <v>164.8</v>
      </c>
      <c r="U20" s="59">
        <f t="shared" si="10"/>
        <v>184.6</v>
      </c>
      <c r="V20" s="52">
        <v>0.7</v>
      </c>
      <c r="W20" s="53">
        <v>6</v>
      </c>
      <c r="X20" s="61">
        <v>177.9</v>
      </c>
    </row>
    <row r="21" spans="1:24" ht="26.25" customHeight="1" x14ac:dyDescent="0.35">
      <c r="A21" s="7">
        <v>13</v>
      </c>
      <c r="B21" s="12" t="str">
        <f>'[1]1 priedas tukst. eur. (FS siul)'!B24</f>
        <v>Švietimo pagalbos tarnyba</v>
      </c>
      <c r="C21" s="19">
        <f t="shared" si="7"/>
        <v>23.1</v>
      </c>
      <c r="D21" s="69">
        <v>0.1</v>
      </c>
      <c r="E21" s="70">
        <v>8</v>
      </c>
      <c r="F21" s="71">
        <v>15</v>
      </c>
      <c r="G21" s="19">
        <f t="shared" si="8"/>
        <v>37.42</v>
      </c>
      <c r="H21" s="69">
        <v>0.1</v>
      </c>
      <c r="I21" s="70">
        <v>12.77</v>
      </c>
      <c r="J21" s="71">
        <v>24.55</v>
      </c>
      <c r="K21" s="19">
        <f t="shared" si="4"/>
        <v>27.6</v>
      </c>
      <c r="L21" s="31">
        <v>0.1</v>
      </c>
      <c r="M21" s="32">
        <v>8</v>
      </c>
      <c r="N21" s="38">
        <v>19.5</v>
      </c>
      <c r="O21" s="78">
        <f t="shared" si="0"/>
        <v>-9.82</v>
      </c>
      <c r="P21" s="79">
        <f t="shared" si="1"/>
        <v>0.73757349011223949</v>
      </c>
      <c r="Q21" s="19">
        <f t="shared" si="9"/>
        <v>29.1</v>
      </c>
      <c r="R21" s="43">
        <v>0.1</v>
      </c>
      <c r="S21" s="44">
        <v>8</v>
      </c>
      <c r="T21" s="45">
        <v>21</v>
      </c>
      <c r="U21" s="59">
        <f t="shared" si="10"/>
        <v>30.799999999999997</v>
      </c>
      <c r="V21" s="52">
        <v>0.1</v>
      </c>
      <c r="W21" s="53">
        <v>8</v>
      </c>
      <c r="X21" s="61">
        <v>22.7</v>
      </c>
    </row>
    <row r="22" spans="1:24" ht="22.5" customHeight="1" x14ac:dyDescent="0.35">
      <c r="A22" s="10">
        <v>14</v>
      </c>
      <c r="B22" s="11" t="str">
        <f>'[1]1 priedas tukst. eur. (FS siul)'!B25</f>
        <v>Rekreacijos paslaugų centras</v>
      </c>
      <c r="C22" s="19">
        <f t="shared" si="7"/>
        <v>136.70000000000002</v>
      </c>
      <c r="D22" s="69">
        <v>7.4</v>
      </c>
      <c r="E22" s="70">
        <v>129.30000000000001</v>
      </c>
      <c r="F22" s="71"/>
      <c r="G22" s="19">
        <f t="shared" si="8"/>
        <v>154.85999999999999</v>
      </c>
      <c r="H22" s="69">
        <v>5.26</v>
      </c>
      <c r="I22" s="70">
        <v>149.6</v>
      </c>
      <c r="J22" s="71"/>
      <c r="K22" s="19">
        <f t="shared" si="4"/>
        <v>145.30000000000001</v>
      </c>
      <c r="L22" s="31">
        <v>5.3</v>
      </c>
      <c r="M22" s="32">
        <v>140</v>
      </c>
      <c r="N22" s="38"/>
      <c r="O22" s="78">
        <f t="shared" si="0"/>
        <v>-9.5599999999999739</v>
      </c>
      <c r="P22" s="79">
        <f t="shared" si="1"/>
        <v>0.93826682164535724</v>
      </c>
      <c r="Q22" s="19">
        <f t="shared" si="9"/>
        <v>156.5</v>
      </c>
      <c r="R22" s="43">
        <v>5.3</v>
      </c>
      <c r="S22" s="44">
        <v>151.19999999999999</v>
      </c>
      <c r="T22" s="45"/>
      <c r="U22" s="59">
        <f t="shared" si="10"/>
        <v>168.60000000000002</v>
      </c>
      <c r="V22" s="52">
        <v>5.3</v>
      </c>
      <c r="W22" s="53">
        <v>163.30000000000001</v>
      </c>
      <c r="X22" s="61"/>
    </row>
    <row r="23" spans="1:24" ht="21.75" customHeight="1" x14ac:dyDescent="0.35">
      <c r="A23" s="10">
        <v>15</v>
      </c>
      <c r="B23" s="11" t="str">
        <f>'[1]1 priedas tukst. eur. (FS siul)'!B26</f>
        <v>Viešoji biblioteka</v>
      </c>
      <c r="C23" s="19">
        <f t="shared" si="7"/>
        <v>1.9000000000000001</v>
      </c>
      <c r="D23" s="69">
        <v>0.8</v>
      </c>
      <c r="E23" s="70">
        <v>1.1000000000000001</v>
      </c>
      <c r="F23" s="71"/>
      <c r="G23" s="19">
        <f t="shared" si="8"/>
        <v>1.9000000000000001</v>
      </c>
      <c r="H23" s="69">
        <v>0.8</v>
      </c>
      <c r="I23" s="70">
        <v>1.1000000000000001</v>
      </c>
      <c r="J23" s="71"/>
      <c r="K23" s="19">
        <f t="shared" si="4"/>
        <v>1.9000000000000001</v>
      </c>
      <c r="L23" s="31">
        <v>0.8</v>
      </c>
      <c r="M23" s="32">
        <v>1.1000000000000001</v>
      </c>
      <c r="N23" s="38"/>
      <c r="O23" s="78">
        <f t="shared" si="0"/>
        <v>0</v>
      </c>
      <c r="P23" s="79">
        <f t="shared" si="1"/>
        <v>1</v>
      </c>
      <c r="Q23" s="19">
        <f t="shared" si="9"/>
        <v>2.2999999999999998</v>
      </c>
      <c r="R23" s="43">
        <v>0.8</v>
      </c>
      <c r="S23" s="44">
        <v>1.5</v>
      </c>
      <c r="T23" s="45"/>
      <c r="U23" s="59">
        <f t="shared" si="10"/>
        <v>2.8</v>
      </c>
      <c r="V23" s="52">
        <v>0.8</v>
      </c>
      <c r="W23" s="53">
        <v>2</v>
      </c>
      <c r="X23" s="61"/>
    </row>
    <row r="24" spans="1:24" ht="21" customHeight="1" x14ac:dyDescent="0.35">
      <c r="A24" s="10">
        <v>16</v>
      </c>
      <c r="B24" s="11" t="str">
        <f>'[1]1 priedas tukst. eur. (FS siul)'!B27</f>
        <v>Kultūros centras</v>
      </c>
      <c r="C24" s="19">
        <f t="shared" si="7"/>
        <v>63</v>
      </c>
      <c r="D24" s="69">
        <v>28</v>
      </c>
      <c r="E24" s="70">
        <v>15</v>
      </c>
      <c r="F24" s="71">
        <v>20</v>
      </c>
      <c r="G24" s="19">
        <f t="shared" si="8"/>
        <v>63</v>
      </c>
      <c r="H24" s="69">
        <v>31.98</v>
      </c>
      <c r="I24" s="70">
        <v>17.47</v>
      </c>
      <c r="J24" s="71">
        <v>13.55</v>
      </c>
      <c r="K24" s="19">
        <f t="shared" si="4"/>
        <v>47</v>
      </c>
      <c r="L24" s="31">
        <v>25</v>
      </c>
      <c r="M24" s="32">
        <v>18</v>
      </c>
      <c r="N24" s="38">
        <v>4</v>
      </c>
      <c r="O24" s="78">
        <f t="shared" si="0"/>
        <v>-16</v>
      </c>
      <c r="P24" s="79">
        <f t="shared" si="1"/>
        <v>0.74603174603174605</v>
      </c>
      <c r="Q24" s="19">
        <f t="shared" si="9"/>
        <v>50.9</v>
      </c>
      <c r="R24" s="43">
        <v>27</v>
      </c>
      <c r="S24" s="44">
        <v>19.5</v>
      </c>
      <c r="T24" s="45">
        <v>4.4000000000000004</v>
      </c>
      <c r="U24" s="59">
        <f t="shared" si="10"/>
        <v>54.7</v>
      </c>
      <c r="V24" s="52">
        <v>29</v>
      </c>
      <c r="W24" s="53">
        <v>21</v>
      </c>
      <c r="X24" s="61">
        <v>4.7</v>
      </c>
    </row>
    <row r="25" spans="1:24" ht="21" customHeight="1" x14ac:dyDescent="0.35">
      <c r="A25" s="10">
        <v>17</v>
      </c>
      <c r="B25" s="9" t="str">
        <f>'[1]1 priedas tukst. eur. (FS siul)'!B28</f>
        <v>Socialinių paslaugų centras</v>
      </c>
      <c r="C25" s="19">
        <f>SUM(D25:F25)</f>
        <v>385.5</v>
      </c>
      <c r="D25" s="73">
        <v>1.6</v>
      </c>
      <c r="E25" s="74">
        <v>131.9</v>
      </c>
      <c r="F25" s="75">
        <v>252</v>
      </c>
      <c r="G25" s="19">
        <f>SUM(H25:J25)</f>
        <v>391.01</v>
      </c>
      <c r="H25" s="73">
        <v>1.1100000000000001</v>
      </c>
      <c r="I25" s="74">
        <v>122.9</v>
      </c>
      <c r="J25" s="75">
        <v>267</v>
      </c>
      <c r="K25" s="19">
        <f>SUM(L25:N25)</f>
        <v>430.3</v>
      </c>
      <c r="L25" s="34">
        <v>1.8</v>
      </c>
      <c r="M25" s="35">
        <v>144</v>
      </c>
      <c r="N25" s="39">
        <v>284.5</v>
      </c>
      <c r="O25" s="78">
        <f t="shared" si="0"/>
        <v>39.29000000000002</v>
      </c>
      <c r="P25" s="79">
        <f t="shared" si="1"/>
        <v>1.100483363596839</v>
      </c>
      <c r="Q25" s="19">
        <f>SUM(R25:T25)</f>
        <v>465.9</v>
      </c>
      <c r="R25" s="47">
        <v>2</v>
      </c>
      <c r="S25" s="48">
        <v>156.1</v>
      </c>
      <c r="T25" s="49">
        <v>307.8</v>
      </c>
      <c r="U25" s="59">
        <f>SUM(V25:X25)</f>
        <v>503</v>
      </c>
      <c r="V25" s="55">
        <v>2</v>
      </c>
      <c r="W25" s="56">
        <v>168.6</v>
      </c>
      <c r="X25" s="63">
        <v>332.4</v>
      </c>
    </row>
    <row r="26" spans="1:24" ht="26.25" customHeight="1" thickBot="1" x14ac:dyDescent="0.4">
      <c r="A26" s="20">
        <v>18</v>
      </c>
      <c r="B26" s="12" t="str">
        <f>'[1]1 priedas tukst. eur. (FS siul)'!B29</f>
        <v>Šeimos ir vaiko gerovės centras</v>
      </c>
      <c r="C26" s="21">
        <f>SUM(D26:F26)</f>
        <v>26</v>
      </c>
      <c r="D26" s="73"/>
      <c r="E26" s="74"/>
      <c r="F26" s="75">
        <v>26</v>
      </c>
      <c r="G26" s="21">
        <f>SUM(H26:J26)</f>
        <v>38.400000000000006</v>
      </c>
      <c r="H26" s="73"/>
      <c r="I26" s="74">
        <v>8.8000000000000007</v>
      </c>
      <c r="J26" s="75">
        <v>29.6</v>
      </c>
      <c r="K26" s="21">
        <f>SUM(L26:N26)</f>
        <v>43.2</v>
      </c>
      <c r="L26" s="36"/>
      <c r="M26" s="35">
        <v>13.2</v>
      </c>
      <c r="N26" s="39">
        <v>30</v>
      </c>
      <c r="O26" s="78">
        <f t="shared" si="0"/>
        <v>4.7999999999999972</v>
      </c>
      <c r="P26" s="80">
        <f t="shared" si="1"/>
        <v>1.125</v>
      </c>
      <c r="Q26" s="21">
        <f>SUM(R26:T26)</f>
        <v>46.3</v>
      </c>
      <c r="R26" s="47"/>
      <c r="S26" s="48">
        <v>14.3</v>
      </c>
      <c r="T26" s="49">
        <v>32</v>
      </c>
      <c r="U26" s="64">
        <f>SUM(V26:X26)</f>
        <v>49.3</v>
      </c>
      <c r="V26" s="55"/>
      <c r="W26" s="56">
        <v>14.3</v>
      </c>
      <c r="X26" s="63">
        <v>35</v>
      </c>
    </row>
    <row r="27" spans="1:24" ht="22.5" customHeight="1" thickBot="1" x14ac:dyDescent="0.4">
      <c r="A27" s="22"/>
      <c r="B27" s="23" t="s">
        <v>1</v>
      </c>
      <c r="C27" s="24">
        <f t="shared" ref="C27:O27" si="11">SUM(C9:C26)</f>
        <v>1550.0000000000002</v>
      </c>
      <c r="D27" s="25">
        <f t="shared" si="11"/>
        <v>168.29999999999998</v>
      </c>
      <c r="E27" s="25">
        <f t="shared" si="11"/>
        <v>803.8</v>
      </c>
      <c r="F27" s="26">
        <f t="shared" si="11"/>
        <v>577.9</v>
      </c>
      <c r="G27" s="24">
        <f t="shared" si="11"/>
        <v>1669.67</v>
      </c>
      <c r="H27" s="25">
        <f t="shared" si="11"/>
        <v>205.82</v>
      </c>
      <c r="I27" s="25">
        <f t="shared" si="11"/>
        <v>841.64</v>
      </c>
      <c r="J27" s="26">
        <f t="shared" si="11"/>
        <v>622.21</v>
      </c>
      <c r="K27" s="24">
        <f t="shared" si="11"/>
        <v>1692</v>
      </c>
      <c r="L27" s="25">
        <f t="shared" si="11"/>
        <v>210.39999999999998</v>
      </c>
      <c r="M27" s="25">
        <f t="shared" si="11"/>
        <v>817.2</v>
      </c>
      <c r="N27" s="26">
        <f t="shared" si="11"/>
        <v>664.4</v>
      </c>
      <c r="O27" s="25">
        <f t="shared" si="11"/>
        <v>22.329999999999991</v>
      </c>
      <c r="P27" s="81">
        <f t="shared" si="1"/>
        <v>1.0133739002317823</v>
      </c>
      <c r="Q27" s="24">
        <f t="shared" ref="Q27:X27" si="12">SUM(Q9:Q26)</f>
        <v>1795.4999999999998</v>
      </c>
      <c r="R27" s="25">
        <f t="shared" si="12"/>
        <v>212.59999999999997</v>
      </c>
      <c r="S27" s="25">
        <f t="shared" si="12"/>
        <v>870.1</v>
      </c>
      <c r="T27" s="58">
        <f t="shared" si="12"/>
        <v>712.8</v>
      </c>
      <c r="U27" s="65">
        <f t="shared" si="12"/>
        <v>1905.9999999999998</v>
      </c>
      <c r="V27" s="25">
        <f t="shared" si="12"/>
        <v>214.59999999999997</v>
      </c>
      <c r="W27" s="25">
        <f t="shared" si="12"/>
        <v>925.80000000000007</v>
      </c>
      <c r="X27" s="26">
        <f t="shared" si="12"/>
        <v>765.59999999999991</v>
      </c>
    </row>
    <row r="28" spans="1:24" hidden="1" x14ac:dyDescent="0.35">
      <c r="C28" s="13"/>
      <c r="D28" s="14"/>
      <c r="E28" s="15">
        <f>SUM(D27:F27)</f>
        <v>1550</v>
      </c>
      <c r="F28" s="14"/>
      <c r="G28" s="13"/>
      <c r="H28" s="14"/>
      <c r="I28" s="15">
        <f>SUM(H27:J27)</f>
        <v>1669.67</v>
      </c>
      <c r="J28" s="14"/>
      <c r="K28" s="13"/>
      <c r="L28" s="14"/>
      <c r="M28" s="15">
        <f>SUM(L27:N27)</f>
        <v>1692</v>
      </c>
      <c r="N28" s="14"/>
      <c r="Q28" s="13"/>
      <c r="R28" s="14"/>
      <c r="S28" s="15">
        <f>SUM(R27:T27)</f>
        <v>1795.5</v>
      </c>
      <c r="T28" s="14"/>
      <c r="U28" s="13"/>
      <c r="V28" s="14"/>
      <c r="W28" s="15">
        <f>SUM(V27:X27)</f>
        <v>1906</v>
      </c>
      <c r="X28" s="14"/>
    </row>
    <row r="29" spans="1:24" x14ac:dyDescent="0.35">
      <c r="C29" s="16"/>
      <c r="D29" s="17"/>
      <c r="E29" s="17"/>
      <c r="F29" s="18"/>
      <c r="G29" s="16"/>
      <c r="H29" s="17"/>
      <c r="I29" s="17"/>
      <c r="J29" s="18"/>
      <c r="K29" s="16"/>
      <c r="L29" s="17"/>
      <c r="M29" s="17"/>
      <c r="N29" s="18"/>
      <c r="O29" s="18"/>
      <c r="P29" s="18"/>
      <c r="Q29" s="16"/>
      <c r="R29" s="17"/>
      <c r="S29" s="17"/>
      <c r="T29" s="18"/>
      <c r="U29" s="16"/>
      <c r="V29" s="17"/>
      <c r="W29" s="17"/>
      <c r="X29" s="18"/>
    </row>
  </sheetData>
  <mergeCells count="9">
    <mergeCell ref="U7:X7"/>
    <mergeCell ref="G7:J7"/>
    <mergeCell ref="C7:F7"/>
    <mergeCell ref="O7:P7"/>
    <mergeCell ref="A5:N5"/>
    <mergeCell ref="K7:N7"/>
    <mergeCell ref="B7:B8"/>
    <mergeCell ref="A7:A8"/>
    <mergeCell ref="Q7:T7"/>
  </mergeCells>
  <conditionalFormatting sqref="C9:C27 D27:F27">
    <cfRule type="cellIs" dxfId="4" priority="1" stopIfTrue="1" operator="equal">
      <formula>0</formula>
    </cfRule>
  </conditionalFormatting>
  <conditionalFormatting sqref="G9:G27 H27:J27">
    <cfRule type="cellIs" dxfId="3" priority="2" stopIfTrue="1" operator="equal">
      <formula>0</formula>
    </cfRule>
  </conditionalFormatting>
  <conditionalFormatting sqref="K9:K27 L27:O27">
    <cfRule type="cellIs" dxfId="2" priority="8" stopIfTrue="1" operator="equal">
      <formula>0</formula>
    </cfRule>
  </conditionalFormatting>
  <conditionalFormatting sqref="Q9:Q27 R27:T27">
    <cfRule type="cellIs" dxfId="1" priority="4" stopIfTrue="1" operator="equal">
      <formula>0</formula>
    </cfRule>
  </conditionalFormatting>
  <conditionalFormatting sqref="U9:U27 V27:X27">
    <cfRule type="cellIs" dxfId="0" priority="3" stopIfTrue="1" operator="equal">
      <formula>0</formula>
    </cfRule>
  </conditionalFormatting>
  <pageMargins left="0.94488188976377963" right="0.35433070866141736" top="0.98425196850393704" bottom="0" header="0" footer="0"/>
  <pageSetup paperSize="9" scale="85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A386E-3773-4653-9709-51717D3B7B03}">
  <dimension ref="A1"/>
  <sheetViews>
    <sheetView workbookViewId="0"/>
  </sheetViews>
  <sheetFormatPr defaultRowHeight="12.4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1.1 priedas tukst. eur.   (2)</vt:lpstr>
      <vt:lpstr>1.1 priedas tukst. eur.  2025-2</vt:lpstr>
      <vt:lpstr>Lapas1</vt:lpstr>
    </vt:vector>
  </TitlesOfParts>
  <Company>Visagino savivaldybės administracija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Olesia Saratova</dc:creator>
  <cp:lastModifiedBy>Bendras6</cp:lastModifiedBy>
  <cp:lastPrinted>2025-01-24T12:57:20Z</cp:lastPrinted>
  <dcterms:created xsi:type="dcterms:W3CDTF">2003-12-09T12:44:18Z</dcterms:created>
  <dcterms:modified xsi:type="dcterms:W3CDTF">2025-01-29T10:23:01Z</dcterms:modified>
</cp:coreProperties>
</file>